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showInkAnnotation="0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STA-STATYSTYKA\Strona WWW\Do umieszczenia\2025\import używanych\12\"/>
    </mc:Choice>
  </mc:AlternateContent>
  <xr:revisionPtr revIDLastSave="0" documentId="13_ncr:1_{CBBB343D-C056-4A08-BE12-EB9F35804A0F}" xr6:coauthVersionLast="47" xr6:coauthVersionMax="47" xr10:uidLastSave="{00000000-0000-0000-0000-000000000000}"/>
  <bookViews>
    <workbookView xWindow="-120" yWindow="-120" windowWidth="29040" windowHeight="15720" xr2:uid="{C074E97B-363B-4632-BD6D-8D72AD39DDE7}"/>
  </bookViews>
  <sheets>
    <sheet name="1 - liczebnosc_wiek" sheetId="3" r:id="rId1"/>
    <sheet name="2 - EURO_rodzaj_paliwa" sheetId="4" r:id="rId2"/>
    <sheet name="3 - TOP_marki" sheetId="5" r:id="rId3"/>
  </sheets>
  <definedNames>
    <definedName name="_xlnm.Print_Area" localSheetId="0">'1 - liczebnosc_wiek'!$A$1:$O$25</definedName>
    <definedName name="_xlnm.Print_Area" localSheetId="1">'2 - EURO_rodzaj_paliwa'!$A$1:$R$20</definedName>
    <definedName name="_xlnm.Print_Area" localSheetId="2">'3 - TOP_marki'!$B$1:$R$20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5" l="1"/>
  <c r="F9" i="5"/>
  <c r="F10" i="5"/>
  <c r="F11" i="5"/>
  <c r="F12" i="5"/>
  <c r="F13" i="5"/>
  <c r="F14" i="5"/>
  <c r="F15" i="5"/>
  <c r="F16" i="5"/>
  <c r="F17" i="5"/>
  <c r="H7" i="4"/>
  <c r="H8" i="4"/>
  <c r="H9" i="4"/>
  <c r="H11" i="4"/>
  <c r="H12" i="4"/>
  <c r="H13" i="4"/>
  <c r="H14" i="4"/>
  <c r="H15" i="4"/>
  <c r="H16" i="4"/>
  <c r="E9" i="3"/>
  <c r="L16" i="3"/>
  <c r="M9" i="3"/>
  <c r="K9" i="3"/>
  <c r="G9" i="3"/>
  <c r="N9" i="3"/>
  <c r="L9" i="3"/>
  <c r="J9" i="3"/>
  <c r="O8" i="3"/>
  <c r="O9" i="3" s="1"/>
  <c r="H9" i="3"/>
  <c r="F9" i="3"/>
  <c r="I9" i="3"/>
  <c r="D9" i="3"/>
  <c r="C9" i="3"/>
  <c r="O7" i="3"/>
</calcChain>
</file>

<file path=xl/sharedStrings.xml><?xml version="1.0" encoding="utf-8"?>
<sst xmlns="http://schemas.openxmlformats.org/spreadsheetml/2006/main" count="68" uniqueCount="64">
  <si>
    <t>Razem</t>
  </si>
  <si>
    <t>Sty</t>
  </si>
  <si>
    <t>Lut</t>
  </si>
  <si>
    <t>Mar</t>
  </si>
  <si>
    <t>Kwi</t>
  </si>
  <si>
    <t>Maj</t>
  </si>
  <si>
    <t>Cze</t>
  </si>
  <si>
    <t>Lip</t>
  </si>
  <si>
    <t>Sie</t>
  </si>
  <si>
    <t>Wrz</t>
  </si>
  <si>
    <t>Paź</t>
  </si>
  <si>
    <t>Lis</t>
  </si>
  <si>
    <t>Gru</t>
  </si>
  <si>
    <t>RAZEM</t>
  </si>
  <si>
    <t>Wiek</t>
  </si>
  <si>
    <t>Udział %</t>
  </si>
  <si>
    <t>%zmiana r/r</t>
  </si>
  <si>
    <t>do 4 lat</t>
  </si>
  <si>
    <t>&gt;10 lat</t>
  </si>
  <si>
    <t>Benzyna</t>
  </si>
  <si>
    <t>Diesel</t>
  </si>
  <si>
    <t>udział %</t>
  </si>
  <si>
    <t>LPG</t>
  </si>
  <si>
    <t>w tym:</t>
  </si>
  <si>
    <t>Elektryczny</t>
  </si>
  <si>
    <t>Hybryda</t>
  </si>
  <si>
    <t>Hybryda PLUG-IN</t>
  </si>
  <si>
    <t>Pierwsze rejestracje używanych samochodów osobowych według rodzaju napędu</t>
  </si>
  <si>
    <t>źródło: PZPM na podstawie CEP</t>
  </si>
  <si>
    <t>CNG/LNG</t>
  </si>
  <si>
    <t>Zmiana udziału
r/r</t>
  </si>
  <si>
    <t>tys. szt.</t>
  </si>
  <si>
    <t>Zmiana %
r/r</t>
  </si>
  <si>
    <t>Pozostałe</t>
  </si>
  <si>
    <t>Inne</t>
  </si>
  <si>
    <t>Pierwsze rejestracje używanych samochodów osobowych w Polsce*</t>
  </si>
  <si>
    <t>Lp.**</t>
  </si>
  <si>
    <t>Marka</t>
  </si>
  <si>
    <t>Zmiana % r/r</t>
  </si>
  <si>
    <t>VOLKSWAGEN</t>
  </si>
  <si>
    <t>FORD</t>
  </si>
  <si>
    <t>OPEL</t>
  </si>
  <si>
    <t>AUDI</t>
  </si>
  <si>
    <t>BMW</t>
  </si>
  <si>
    <t>MERCEDES-BENZ</t>
  </si>
  <si>
    <t>RENAULT</t>
  </si>
  <si>
    <t>PEUGEOT</t>
  </si>
  <si>
    <t>HYUNDAI</t>
  </si>
  <si>
    <t>* źródło: PZPM na podstawie danych CEP</t>
  </si>
  <si>
    <t>Rodzaj napędu</t>
  </si>
  <si>
    <t>Liczba pojazdów</t>
  </si>
  <si>
    <t>Pierwsze rejestracje używanych samochodów osobowych sprowadzonych z zagranicy w Polsce, w latach 2024 - 2025
analizy PZPM na podstawie Centralnej Ewidencji Pojazdów</t>
  </si>
  <si>
    <t>** kolejność wg rejestracji w 2025 roku</t>
  </si>
  <si>
    <t>5-10 lat</t>
  </si>
  <si>
    <t>Styczeń-Grudzień 2024</t>
  </si>
  <si>
    <t>Styczeń-Grudzień 2025</t>
  </si>
  <si>
    <t>VOLVO</t>
  </si>
  <si>
    <t>Struktura wieku Sty-Gru 2025</t>
  </si>
  <si>
    <t>473,7</t>
  </si>
  <si>
    <t>470,5</t>
  </si>
  <si>
    <t>351,5</t>
  </si>
  <si>
    <t>318,4</t>
  </si>
  <si>
    <t>57,3</t>
  </si>
  <si>
    <t>68,7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</si>
</sst>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#,##0.0"/>
  </numFmts>
  <fonts count="23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charset val="238"/>
    </font>
    <font>
      <sz val="11"/>
      <name val="Arial CE"/>
      <charset val="238"/>
    </font>
    <font>
      <b/>
      <sz val="14"/>
      <name val="Arial CE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4"/>
      <name val="Arial CE"/>
      <charset val="238"/>
    </font>
    <font>
      <b/>
      <sz val="11"/>
      <name val="Arial CE"/>
      <charset val="238"/>
    </font>
    <font>
      <strike/>
      <sz val="10"/>
      <name val="Arial CE"/>
      <charset val="238"/>
    </font>
    <font>
      <b/>
      <sz val="10"/>
      <name val="Arial Nova"/>
      <family val="2"/>
    </font>
    <font>
      <sz val="10"/>
      <color theme="0"/>
      <name val="Arial CE"/>
      <charset val="238"/>
    </font>
    <font>
      <sz val="10"/>
      <color rgb="FFFF0000"/>
      <name val="Arial CE"/>
      <charset val="238"/>
    </font>
    <font>
      <b/>
      <sz val="10"/>
      <color theme="0"/>
      <name val="Arial CE"/>
      <charset val="238"/>
    </font>
    <font>
      <b/>
      <sz val="10"/>
      <color rgb="FFFF0000"/>
      <name val="Arial Nova"/>
      <family val="2"/>
    </font>
    <font>
      <b/>
      <sz val="14"/>
      <name val="Arial Nova"/>
      <family val="2"/>
    </font>
    <font>
      <b/>
      <sz val="10"/>
      <color theme="0"/>
      <name val="Arial Nova"/>
      <family val="2"/>
    </font>
    <font>
      <b/>
      <sz val="10"/>
      <color rgb="FF000000"/>
      <name val="Arial Nova"/>
      <family val="2"/>
    </font>
    <font>
      <i/>
      <sz val="10"/>
      <name val="Arial CE"/>
      <charset val="238"/>
    </font>
    <font>
      <b/>
      <sz val="12"/>
      <name val="Arial Nova"/>
      <family val="2"/>
    </font>
    <font>
      <b/>
      <sz val="11"/>
      <name val="Arial Nova"/>
      <family val="2"/>
    </font>
    <font>
      <b/>
      <sz val="11"/>
      <color rgb="FF000000"/>
      <name val="Arial Nova"/>
      <family val="2"/>
    </font>
    <font>
      <b/>
      <sz val="11"/>
      <color rgb="FFFF0000"/>
      <name val="Arial Nova"/>
      <family val="2"/>
    </font>
  </fonts>
  <fills count="4">
    <fill>
      <patternFill patternType="none"/>
    </fill>
    <fill>
      <patternFill patternType="gray125"/>
    </fill>
    <fill>
      <patternFill patternType="solid">
        <fgColor rgb="FF15448A"/>
        <bgColor indexed="64"/>
      </patternFill>
    </fill>
    <fill>
      <patternFill patternType="solid">
        <fgColor rgb="FFE8E8E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5" fillId="0" borderId="0" xfId="0" applyFont="1"/>
    <xf numFmtId="0" fontId="6" fillId="0" borderId="0" xfId="0" applyFont="1"/>
    <xf numFmtId="10" fontId="5" fillId="0" borderId="0" xfId="0" applyNumberFormat="1" applyFont="1"/>
    <xf numFmtId="0" fontId="11" fillId="0" borderId="0" xfId="0" applyFont="1" applyAlignment="1">
      <alignment vertical="center" wrapText="1"/>
    </xf>
    <xf numFmtId="3" fontId="11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top"/>
    </xf>
    <xf numFmtId="10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165" fontId="0" fillId="0" borderId="0" xfId="0" applyNumberFormat="1"/>
    <xf numFmtId="3" fontId="0" fillId="0" borderId="0" xfId="0" applyNumberFormat="1"/>
    <xf numFmtId="0" fontId="12" fillId="0" borderId="0" xfId="0" applyFont="1"/>
    <xf numFmtId="0" fontId="11" fillId="0" borderId="0" xfId="0" applyFont="1"/>
    <xf numFmtId="0" fontId="11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9" fillId="0" borderId="0" xfId="0" applyFont="1"/>
    <xf numFmtId="0" fontId="8" fillId="0" borderId="0" xfId="0" applyFont="1" applyAlignment="1">
      <alignment vertical="center" wrapText="1"/>
    </xf>
    <xf numFmtId="0" fontId="0" fillId="0" borderId="2" xfId="0" applyBorder="1"/>
    <xf numFmtId="165" fontId="11" fillId="0" borderId="0" xfId="4" applyNumberFormat="1" applyFont="1"/>
    <xf numFmtId="0" fontId="13" fillId="2" borderId="4" xfId="0" applyFont="1" applyFill="1" applyBorder="1" applyAlignment="1">
      <alignment horizontal="center" vertical="center" wrapText="1"/>
    </xf>
    <xf numFmtId="166" fontId="10" fillId="0" borderId="8" xfId="1" applyNumberFormat="1" applyFont="1" applyBorder="1" applyAlignment="1">
      <alignment vertical="center"/>
    </xf>
    <xf numFmtId="166" fontId="10" fillId="3" borderId="8" xfId="1" applyNumberFormat="1" applyFont="1" applyFill="1" applyBorder="1" applyAlignment="1">
      <alignment vertical="center"/>
    </xf>
    <xf numFmtId="0" fontId="16" fillId="2" borderId="4" xfId="0" applyFont="1" applyFill="1" applyBorder="1" applyAlignment="1">
      <alignment horizontal="center" vertical="center" wrapText="1"/>
    </xf>
    <xf numFmtId="0" fontId="10" fillId="0" borderId="7" xfId="2" applyFont="1" applyBorder="1" applyAlignment="1">
      <alignment horizontal="left" vertical="center"/>
    </xf>
    <xf numFmtId="165" fontId="10" fillId="0" borderId="7" xfId="3" applyNumberFormat="1" applyFont="1" applyBorder="1" applyAlignment="1">
      <alignment horizontal="center" vertical="center"/>
    </xf>
    <xf numFmtId="0" fontId="17" fillId="3" borderId="7" xfId="0" applyFont="1" applyFill="1" applyBorder="1" applyAlignment="1">
      <alignment horizontal="left" vertical="center" wrapText="1"/>
    </xf>
    <xf numFmtId="165" fontId="17" fillId="3" borderId="7" xfId="3" applyNumberFormat="1" applyFont="1" applyFill="1" applyBorder="1" applyAlignment="1">
      <alignment horizontal="center" vertical="center" wrapText="1"/>
    </xf>
    <xf numFmtId="0" fontId="18" fillId="0" borderId="3" xfId="0" applyFont="1" applyBorder="1" applyAlignment="1">
      <alignment vertical="top"/>
    </xf>
    <xf numFmtId="0" fontId="18" fillId="0" borderId="0" xfId="0" applyFont="1" applyAlignment="1">
      <alignment vertical="top"/>
    </xf>
    <xf numFmtId="3" fontId="20" fillId="0" borderId="7" xfId="1" applyNumberFormat="1" applyFont="1" applyBorder="1" applyAlignment="1">
      <alignment horizontal="center" vertical="center"/>
    </xf>
    <xf numFmtId="3" fontId="20" fillId="0" borderId="8" xfId="1" applyNumberFormat="1" applyFont="1" applyBorder="1" applyAlignment="1">
      <alignment horizontal="center" vertical="center"/>
    </xf>
    <xf numFmtId="3" fontId="21" fillId="3" borderId="7" xfId="1" applyNumberFormat="1" applyFont="1" applyFill="1" applyBorder="1" applyAlignment="1">
      <alignment horizontal="center" vertical="center" wrapText="1"/>
    </xf>
    <xf numFmtId="3" fontId="20" fillId="3" borderId="8" xfId="1" applyNumberFormat="1" applyFont="1" applyFill="1" applyBorder="1" applyAlignment="1">
      <alignment horizontal="center" vertical="center"/>
    </xf>
    <xf numFmtId="165" fontId="20" fillId="0" borderId="7" xfId="3" applyNumberFormat="1" applyFont="1" applyBorder="1" applyAlignment="1">
      <alignment horizontal="center" vertical="center"/>
    </xf>
    <xf numFmtId="165" fontId="22" fillId="0" borderId="8" xfId="3" applyNumberFormat="1" applyFont="1" applyBorder="1" applyAlignment="1">
      <alignment horizontal="center" vertical="center"/>
    </xf>
    <xf numFmtId="165" fontId="22" fillId="0" borderId="7" xfId="3" applyNumberFormat="1" applyFont="1" applyBorder="1" applyAlignment="1">
      <alignment horizontal="center" vertical="center"/>
    </xf>
    <xf numFmtId="165" fontId="20" fillId="0" borderId="8" xfId="3" applyNumberFormat="1" applyFont="1" applyBorder="1" applyAlignment="1">
      <alignment horizontal="center" vertical="center"/>
    </xf>
    <xf numFmtId="9" fontId="21" fillId="3" borderId="7" xfId="3" applyFont="1" applyFill="1" applyBorder="1" applyAlignment="1">
      <alignment horizontal="right" vertical="center" wrapText="1" inden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 indent="1"/>
    </xf>
    <xf numFmtId="0" fontId="16" fillId="2" borderId="4" xfId="0" applyFont="1" applyFill="1" applyBorder="1" applyAlignment="1">
      <alignment horizontal="left" vertical="center" wrapText="1" indent="2"/>
    </xf>
    <xf numFmtId="3" fontId="10" fillId="0" borderId="7" xfId="2" applyNumberFormat="1" applyFont="1" applyBorder="1" applyAlignment="1">
      <alignment horizontal="right" vertical="center" indent="1"/>
    </xf>
    <xf numFmtId="3" fontId="17" fillId="3" borderId="7" xfId="0" applyNumberFormat="1" applyFont="1" applyFill="1" applyBorder="1" applyAlignment="1">
      <alignment horizontal="right" vertical="center" wrapText="1" indent="1"/>
    </xf>
    <xf numFmtId="165" fontId="10" fillId="0" borderId="8" xfId="3" applyNumberFormat="1" applyFont="1" applyBorder="1" applyAlignment="1">
      <alignment horizontal="right" vertical="center" indent="1"/>
    </xf>
    <xf numFmtId="165" fontId="10" fillId="3" borderId="8" xfId="3" applyNumberFormat="1" applyFont="1" applyFill="1" applyBorder="1" applyAlignment="1">
      <alignment horizontal="right" vertical="center" indent="1"/>
    </xf>
    <xf numFmtId="165" fontId="10" fillId="0" borderId="7" xfId="3" applyNumberFormat="1" applyFont="1" applyBorder="1" applyAlignment="1">
      <alignment horizontal="right" vertical="center" indent="1"/>
    </xf>
    <xf numFmtId="165" fontId="17" fillId="3" borderId="7" xfId="3" applyNumberFormat="1" applyFont="1" applyFill="1" applyBorder="1" applyAlignment="1">
      <alignment horizontal="right" vertical="center" wrapText="1" indent="1"/>
    </xf>
    <xf numFmtId="0" fontId="10" fillId="0" borderId="8" xfId="2" applyFont="1" applyBorder="1" applyAlignment="1">
      <alignment horizontal="right" vertical="center" indent="1"/>
    </xf>
    <xf numFmtId="0" fontId="14" fillId="3" borderId="8" xfId="2" applyFont="1" applyFill="1" applyBorder="1" applyAlignment="1">
      <alignment horizontal="right" vertical="center" indent="1"/>
    </xf>
    <xf numFmtId="0" fontId="10" fillId="3" borderId="8" xfId="2" applyFont="1" applyFill="1" applyBorder="1" applyAlignment="1">
      <alignment horizontal="right" vertical="center" indent="1"/>
    </xf>
    <xf numFmtId="167" fontId="10" fillId="0" borderId="7" xfId="2" applyNumberFormat="1" applyFont="1" applyBorder="1" applyAlignment="1">
      <alignment horizontal="right" vertical="center" indent="1"/>
    </xf>
    <xf numFmtId="167" fontId="17" fillId="3" borderId="7" xfId="0" applyNumberFormat="1" applyFont="1" applyFill="1" applyBorder="1" applyAlignment="1">
      <alignment horizontal="right" vertical="center" wrapText="1" indent="1"/>
    </xf>
    <xf numFmtId="10" fontId="20" fillId="0" borderId="7" xfId="3" applyNumberFormat="1" applyFont="1" applyBorder="1" applyAlignment="1">
      <alignment horizontal="right" vertical="center" indent="1"/>
    </xf>
    <xf numFmtId="10" fontId="21" fillId="3" borderId="7" xfId="3" applyNumberFormat="1" applyFont="1" applyFill="1" applyBorder="1" applyAlignment="1">
      <alignment horizontal="right" vertical="center" wrapText="1" indent="1"/>
    </xf>
    <xf numFmtId="0" fontId="15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</cellXfs>
  <cellStyles count="5">
    <cellStyle name="Dziesiętny" xfId="1" builtinId="3"/>
    <cellStyle name="Normalny" xfId="0" builtinId="0"/>
    <cellStyle name="Normalny 2" xfId="2" xr:uid="{1A170D3F-F338-45C0-B181-9AD42CF5B4E5}"/>
    <cellStyle name="Procentowy" xfId="3" builtinId="5"/>
    <cellStyle name="Procentowy 2" xfId="4" xr:uid="{F79CD4D5-2CFD-4CEE-847D-7A61C8D328F9}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Calibri"/>
                <a:cs typeface="Calibri"/>
              </a:rPr>
              <a:t>Pierwsze rejestracje używanych samochodów osobowych w Polsce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Calibri"/>
                <a:cs typeface="Calibri"/>
              </a:rPr>
              <a:t>2024 - 2025</a:t>
            </a:r>
          </a:p>
        </c:rich>
      </c:tx>
      <c:layout>
        <c:manualLayout>
          <c:xMode val="edge"/>
          <c:yMode val="edge"/>
          <c:x val="0.17931254168450184"/>
          <c:y val="5.823815712356343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053571428571425E-2"/>
          <c:y val="0.14534911229165207"/>
          <c:w val="0.79765667685717989"/>
          <c:h val="0.68475594620439884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'1 - liczebnosc_wiek'!$B$7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3C8B"/>
            </a:solidFill>
          </c:spPr>
          <c:invertIfNegative val="0"/>
          <c:cat>
            <c:strRef>
              <c:f>'1 - liczebnosc_wiek'!$C$6:$N$6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'1 - liczebnosc_wiek'!$C$7:$N$7</c:f>
              <c:numCache>
                <c:formatCode>#,##0</c:formatCode>
                <c:ptCount val="12"/>
                <c:pt idx="0">
                  <c:v>66186</c:v>
                </c:pt>
                <c:pt idx="1">
                  <c:v>72408</c:v>
                </c:pt>
                <c:pt idx="2">
                  <c:v>77918</c:v>
                </c:pt>
                <c:pt idx="3">
                  <c:v>79087</c:v>
                </c:pt>
                <c:pt idx="4">
                  <c:v>72082</c:v>
                </c:pt>
                <c:pt idx="5">
                  <c:v>71814</c:v>
                </c:pt>
                <c:pt idx="6">
                  <c:v>79987</c:v>
                </c:pt>
                <c:pt idx="7">
                  <c:v>72310</c:v>
                </c:pt>
                <c:pt idx="8">
                  <c:v>74241</c:v>
                </c:pt>
                <c:pt idx="9">
                  <c:v>84992</c:v>
                </c:pt>
                <c:pt idx="10">
                  <c:v>66966</c:v>
                </c:pt>
                <c:pt idx="11">
                  <c:v>64519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63-47BA-87E9-BB63E159A312}"/>
            </c:ext>
          </c:extLst>
        </c:ser>
        <c:ser>
          <c:idx val="0"/>
          <c:order val="1"/>
          <c:tx>
            <c:strRef>
              <c:f>'1 - liczebnosc_wiek'!$B$8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</c:spPr>
          <c:invertIfNegative val="0"/>
          <c:val>
            <c:numRef>
              <c:f>'1 - liczebnosc_wiek'!$C$8:$N$8</c:f>
              <c:numCache>
                <c:formatCode>#,##0</c:formatCode>
                <c:ptCount val="12"/>
                <c:pt idx="0">
                  <c:v>69287</c:v>
                </c:pt>
                <c:pt idx="1">
                  <c:v>69649</c:v>
                </c:pt>
                <c:pt idx="2">
                  <c:v>77652</c:v>
                </c:pt>
                <c:pt idx="3">
                  <c:v>79122</c:v>
                </c:pt>
                <c:pt idx="4">
                  <c:v>72653</c:v>
                </c:pt>
                <c:pt idx="5">
                  <c:v>69240</c:v>
                </c:pt>
                <c:pt idx="6">
                  <c:v>78331</c:v>
                </c:pt>
                <c:pt idx="7">
                  <c:v>66914</c:v>
                </c:pt>
                <c:pt idx="8">
                  <c:v>73773</c:v>
                </c:pt>
                <c:pt idx="9">
                  <c:v>77057</c:v>
                </c:pt>
                <c:pt idx="10">
                  <c:v>59809</c:v>
                </c:pt>
                <c:pt idx="11">
                  <c:v>64074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63-47BA-87E9-BB63E159A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4000191"/>
        <c:axId val="1"/>
      </c:barChart>
      <c:catAx>
        <c:axId val="185400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85400019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2271638611545245"/>
          <c:y val="0.94371985402762693"/>
          <c:w val="0.22645337474408619"/>
          <c:h val="4.0778018383909806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81848549922994"/>
          <c:y val="0.2530492707398917"/>
          <c:w val="0.49630836935056682"/>
          <c:h val="0.65915224934806216"/>
        </c:manualLayout>
      </c:layout>
      <c:pieChart>
        <c:varyColors val="1"/>
        <c:ser>
          <c:idx val="0"/>
          <c:order val="0"/>
          <c:spPr>
            <a:solidFill>
              <a:srgbClr val="153C8B"/>
            </a:solidFill>
          </c:spPr>
          <c:dPt>
            <c:idx val="0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0-AE38-438C-BCC8-FE3D25237B7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E38-438C-BCC8-FE3D25237B75}"/>
              </c:ext>
            </c:extLst>
          </c:dPt>
          <c:dPt>
            <c:idx val="2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2-AE38-438C-BCC8-FE3D25237B75}"/>
              </c:ext>
            </c:extLst>
          </c:dPt>
          <c:dLbls>
            <c:dLbl>
              <c:idx val="0"/>
              <c:layout>
                <c:manualLayout>
                  <c:x val="7.9707757383962546E-2"/>
                  <c:y val="2.9775019496087737E-2"/>
                </c:manualLayout>
              </c:layout>
              <c:spPr/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38-438C-BCC8-FE3D25237B75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 i="0" u="none" strike="noStrike" baseline="0">
                      <a:solidFill>
                        <a:schemeClr val="bg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AE38-438C-BCC8-FE3D25237B7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'1 - liczebnosc_wiek'!$K$13:$K$15</c:f>
              <c:strCache>
                <c:ptCount val="3"/>
                <c:pt idx="0">
                  <c:v>do 4 lat</c:v>
                </c:pt>
                <c:pt idx="1">
                  <c:v>5-10 lat</c:v>
                </c:pt>
                <c:pt idx="2">
                  <c:v>&gt;10 lat</c:v>
                </c:pt>
              </c:strCache>
            </c:strRef>
          </c:cat>
          <c:val>
            <c:numRef>
              <c:f>'1 - liczebnosc_wiek'!$M$13:$M$15</c:f>
              <c:numCache>
                <c:formatCode>0.00%</c:formatCode>
                <c:ptCount val="3"/>
                <c:pt idx="0">
                  <c:v>0.10930780353561267</c:v>
                </c:pt>
                <c:pt idx="1">
                  <c:v>0.35121973972666637</c:v>
                </c:pt>
                <c:pt idx="2">
                  <c:v>0.53947245673772093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38-438C-BCC8-FE3D25237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284993160409183"/>
          <c:y val="0.39085711043505511"/>
          <c:w val="0.2083402058508034"/>
          <c:h val="0.21479534897782307"/>
        </c:manualLayout>
      </c:layout>
      <c:overlay val="0"/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200" b="1">
                <a:solidFill>
                  <a:schemeClr val="tx1"/>
                </a:solidFill>
                <a:latin typeface="Arial Nova" panose="020B0504020202020204" pitchFamily="34" charset="0"/>
              </a:rPr>
              <a:t>Pierwsze rejestracje - używane samochody osobowe
sprowadzone do Polski - TOP 10 w</a:t>
            </a:r>
            <a:r>
              <a:rPr lang="pl-PL" sz="1200" b="1" baseline="0">
                <a:solidFill>
                  <a:schemeClr val="tx1"/>
                </a:solidFill>
                <a:latin typeface="Arial Nova" panose="020B0504020202020204" pitchFamily="34" charset="0"/>
              </a:rPr>
              <a:t> </a:t>
            </a:r>
            <a:r>
              <a:rPr lang="pl-PL" sz="1200" b="1">
                <a:solidFill>
                  <a:schemeClr val="tx1"/>
                </a:solidFill>
                <a:latin typeface="Arial Nova" panose="020B0504020202020204" pitchFamily="34" charset="0"/>
              </a:rPr>
              <a:t>2025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505422285413715E-2"/>
          <c:y val="0.12192071468453378"/>
          <c:w val="0.9051270661268036"/>
          <c:h val="0.7064888748202956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'3 - TOP_marki'!$D$7</c:f>
              <c:strCache>
                <c:ptCount val="1"/>
                <c:pt idx="0">
                  <c:v>Styczeń-Grudzień 2024</c:v>
                </c:pt>
              </c:strCache>
            </c:strRef>
          </c:tx>
          <c:spPr>
            <a:solidFill>
              <a:srgbClr val="94CBEE"/>
            </a:solidFill>
            <a:ln w="25400">
              <a:noFill/>
            </a:ln>
          </c:spPr>
          <c:invertIfNegative val="0"/>
          <c:cat>
            <c:strRef>
              <c:f>'3 - TOP_marki'!$C$8:$C$17</c:f>
              <c:strCache>
                <c:ptCount val="10"/>
                <c:pt idx="0">
                  <c:v>VOLKSWAGEN</c:v>
                </c:pt>
                <c:pt idx="1">
                  <c:v>FORD</c:v>
                </c:pt>
                <c:pt idx="2">
                  <c:v>OPEL</c:v>
                </c:pt>
                <c:pt idx="3">
                  <c:v>AUDI</c:v>
                </c:pt>
                <c:pt idx="4">
                  <c:v>BMW</c:v>
                </c:pt>
                <c:pt idx="5">
                  <c:v>MERCEDES-BENZ</c:v>
                </c:pt>
                <c:pt idx="6">
                  <c:v>PEUGEOT</c:v>
                </c:pt>
                <c:pt idx="7">
                  <c:v>HYUNDAI</c:v>
                </c:pt>
                <c:pt idx="8">
                  <c:v>RENAULT</c:v>
                </c:pt>
                <c:pt idx="9">
                  <c:v>VOLVO</c:v>
                </c:pt>
              </c:strCache>
            </c:strRef>
          </c:cat>
          <c:val>
            <c:numRef>
              <c:f>'3 - TOP_marki'!$D$8:$D$17</c:f>
              <c:numCache>
                <c:formatCode>_-* #\ ##0\ _z_ł_-;\-* #\ ##0\ _z_ł_-;_-* "-"??\ _z_ł_-;_-@_-</c:formatCode>
                <c:ptCount val="10"/>
                <c:pt idx="0">
                  <c:v>86948</c:v>
                </c:pt>
                <c:pt idx="1">
                  <c:v>83123</c:v>
                </c:pt>
                <c:pt idx="2">
                  <c:v>79170</c:v>
                </c:pt>
                <c:pt idx="3">
                  <c:v>71679</c:v>
                </c:pt>
                <c:pt idx="4">
                  <c:v>56707</c:v>
                </c:pt>
                <c:pt idx="5">
                  <c:v>42597</c:v>
                </c:pt>
                <c:pt idx="6">
                  <c:v>40574</c:v>
                </c:pt>
                <c:pt idx="7">
                  <c:v>38703</c:v>
                </c:pt>
                <c:pt idx="8">
                  <c:v>40514</c:v>
                </c:pt>
                <c:pt idx="9">
                  <c:v>32408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AB-4DA6-AC51-2DC204AEA80F}"/>
            </c:ext>
          </c:extLst>
        </c:ser>
        <c:ser>
          <c:idx val="0"/>
          <c:order val="1"/>
          <c:tx>
            <c:strRef>
              <c:f>'3 - TOP_marki'!$E$7</c:f>
              <c:strCache>
                <c:ptCount val="1"/>
                <c:pt idx="0">
                  <c:v>Styczeń-Grudzień 2025</c:v>
                </c:pt>
              </c:strCache>
            </c:strRef>
          </c:tx>
          <c:spPr>
            <a:solidFill>
              <a:srgbClr val="153C8B"/>
            </a:solidFill>
            <a:ln w="25400">
              <a:noFill/>
            </a:ln>
          </c:spPr>
          <c:invertIfNegative val="0"/>
          <c:cat>
            <c:strRef>
              <c:f>'3 - TOP_marki'!$C$8:$C$17</c:f>
              <c:strCache>
                <c:ptCount val="10"/>
                <c:pt idx="0">
                  <c:v>VOLKSWAGEN</c:v>
                </c:pt>
                <c:pt idx="1">
                  <c:v>FORD</c:v>
                </c:pt>
                <c:pt idx="2">
                  <c:v>OPEL</c:v>
                </c:pt>
                <c:pt idx="3">
                  <c:v>AUDI</c:v>
                </c:pt>
                <c:pt idx="4">
                  <c:v>BMW</c:v>
                </c:pt>
                <c:pt idx="5">
                  <c:v>MERCEDES-BENZ</c:v>
                </c:pt>
                <c:pt idx="6">
                  <c:v>PEUGEOT</c:v>
                </c:pt>
                <c:pt idx="7">
                  <c:v>HYUNDAI</c:v>
                </c:pt>
                <c:pt idx="8">
                  <c:v>RENAULT</c:v>
                </c:pt>
                <c:pt idx="9">
                  <c:v>VOLVO</c:v>
                </c:pt>
              </c:strCache>
            </c:strRef>
          </c:cat>
          <c:val>
            <c:numRef>
              <c:f>'3 - TOP_marki'!$E$8:$E$17</c:f>
              <c:numCache>
                <c:formatCode>_-* #\ ##0\ _z_ł_-;\-* #\ ##0\ _z_ł_-;_-* "-"??\ _z_ł_-;_-@_-</c:formatCode>
                <c:ptCount val="10"/>
                <c:pt idx="0">
                  <c:v>80968</c:v>
                </c:pt>
                <c:pt idx="1">
                  <c:v>79394</c:v>
                </c:pt>
                <c:pt idx="2">
                  <c:v>74435</c:v>
                </c:pt>
                <c:pt idx="3">
                  <c:v>64546</c:v>
                </c:pt>
                <c:pt idx="4">
                  <c:v>54311</c:v>
                </c:pt>
                <c:pt idx="5">
                  <c:v>44980</c:v>
                </c:pt>
                <c:pt idx="6">
                  <c:v>41835</c:v>
                </c:pt>
                <c:pt idx="7">
                  <c:v>40417</c:v>
                </c:pt>
                <c:pt idx="8">
                  <c:v>36987</c:v>
                </c:pt>
                <c:pt idx="9">
                  <c:v>31484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AB-4DA6-AC51-2DC204AEA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55672847"/>
        <c:axId val="1"/>
      </c:barChart>
      <c:catAx>
        <c:axId val="1855672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z_ł_-;\-* #\ ##0\ _z_ł_-;_-* &quot;-&quot;??\ _z_ł_-;_-@_-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85567284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5.1326841024753904E-3"/>
          <c:y val="0.94821386020214826"/>
          <c:w val="0.9922731163134243"/>
          <c:h val="5.0726310989760832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9</xdr:row>
      <xdr:rowOff>314325</xdr:rowOff>
    </xdr:from>
    <xdr:to>
      <xdr:col>9</xdr:col>
      <xdr:colOff>409575</xdr:colOff>
      <xdr:row>24</xdr:row>
      <xdr:rowOff>219075</xdr:rowOff>
    </xdr:to>
    <xdr:graphicFrame macro="">
      <xdr:nvGraphicFramePr>
        <xdr:cNvPr id="5155746" name="Wykres 1">
          <a:extLst>
            <a:ext uri="{FF2B5EF4-FFF2-40B4-BE49-F238E27FC236}">
              <a16:creationId xmlns:a16="http://schemas.microsoft.com/office/drawing/2014/main" id="{600EF050-8104-CF92-18C4-2DE36151D1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28575</xdr:colOff>
      <xdr:row>15</xdr:row>
      <xdr:rowOff>311943</xdr:rowOff>
    </xdr:from>
    <xdr:to>
      <xdr:col>14</xdr:col>
      <xdr:colOff>157163</xdr:colOff>
      <xdr:row>24</xdr:row>
      <xdr:rowOff>16668</xdr:rowOff>
    </xdr:to>
    <xdr:graphicFrame macro="">
      <xdr:nvGraphicFramePr>
        <xdr:cNvPr id="5155747" name="Wykres 8">
          <a:extLst>
            <a:ext uri="{FF2B5EF4-FFF2-40B4-BE49-F238E27FC236}">
              <a16:creationId xmlns:a16="http://schemas.microsoft.com/office/drawing/2014/main" id="{BEC0C993-CAE5-A6A6-941D-BB0312A993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166687</xdr:colOff>
      <xdr:row>0</xdr:row>
      <xdr:rowOff>114300</xdr:rowOff>
    </xdr:from>
    <xdr:to>
      <xdr:col>3</xdr:col>
      <xdr:colOff>611981</xdr:colOff>
      <xdr:row>2</xdr:row>
      <xdr:rowOff>0</xdr:rowOff>
    </xdr:to>
    <xdr:pic>
      <xdr:nvPicPr>
        <xdr:cNvPr id="5155748" name="Obraz 2">
          <a:extLst>
            <a:ext uri="{FF2B5EF4-FFF2-40B4-BE49-F238E27FC236}">
              <a16:creationId xmlns:a16="http://schemas.microsoft.com/office/drawing/2014/main" id="{CE971C5E-11D4-7458-D6FD-431899E0A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281" y="114300"/>
          <a:ext cx="2445544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2" name="pole tekstowe 1"/>
        <cdr:cNvSpPr txBox="1"/>
      </cdr:nvSpPr>
      <cdr:spPr>
        <a:xfrm xmlns:a="http://schemas.openxmlformats.org/drawingml/2006/main">
          <a:off x="0" y="0"/>
          <a:ext cx="4610100" cy="609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pl-PL" sz="1300" b="1">
              <a:effectLst/>
              <a:latin typeface="+mn-lt"/>
              <a:ea typeface="+mn-ea"/>
              <a:cs typeface="+mn-cs"/>
            </a:rPr>
            <a:t>Pierwsze rejestracje używanych</a:t>
          </a:r>
          <a:r>
            <a:rPr lang="pl-PL" sz="1300" b="1" baseline="0">
              <a:effectLst/>
              <a:latin typeface="+mn-lt"/>
              <a:ea typeface="+mn-ea"/>
              <a:cs typeface="+mn-cs"/>
            </a:rPr>
            <a:t> samochodów osobowych</a:t>
          </a:r>
          <a:endParaRPr lang="pl-PL" sz="1300">
            <a:effectLst/>
          </a:endParaRPr>
        </a:p>
        <a:p xmlns:a="http://schemas.openxmlformats.org/drawingml/2006/main">
          <a:pPr algn="ctr"/>
          <a:r>
            <a:rPr lang="pl-PL" sz="1300" b="1" baseline="0">
              <a:effectLst/>
              <a:latin typeface="+mn-lt"/>
              <a:ea typeface="+mn-ea"/>
              <a:cs typeface="+mn-cs"/>
            </a:rPr>
            <a:t>w 2018r - sturktura wieku</a:t>
          </a:r>
          <a:endParaRPr lang="pl-PL" sz="1300">
            <a:effectLst/>
          </a:endParaRPr>
        </a:p>
        <a:p xmlns:a="http://schemas.openxmlformats.org/drawingml/2006/main">
          <a:pPr algn="ctr"/>
          <a:endParaRPr lang="pl-PL" sz="1300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3" name="pole tekstowe 1"/>
        <cdr:cNvSpPr txBox="1"/>
      </cdr:nvSpPr>
      <cdr:spPr>
        <a:xfrm xmlns:a="http://schemas.openxmlformats.org/drawingml/2006/main">
          <a:off x="16650" y="3175"/>
          <a:ext cx="4595831" cy="5714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sty-lut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4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sty-mar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5" name="pole tekstowe 1"/>
        <cdr:cNvSpPr txBox="1"/>
      </cdr:nvSpPr>
      <cdr:spPr>
        <a:xfrm xmlns:a="http://schemas.openxmlformats.org/drawingml/2006/main">
          <a:off x="23785" y="3175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sty-kwi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6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sty-maj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7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sty-cze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8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sty-lip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9" name="pole tekstowe 1"/>
        <cdr:cNvSpPr txBox="1"/>
      </cdr:nvSpPr>
      <cdr:spPr>
        <a:xfrm xmlns:a="http://schemas.openxmlformats.org/drawingml/2006/main">
          <a:off x="23785" y="3175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sty-sie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10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sty-paź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11" name="pole tekstowe 1"/>
        <cdr:cNvSpPr txBox="1"/>
      </cdr:nvSpPr>
      <cdr:spPr>
        <a:xfrm xmlns:a="http://schemas.openxmlformats.org/drawingml/2006/main">
          <a:off x="50800" y="5080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sty-gru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12" name="pole tekstowe 1"/>
        <cdr:cNvSpPr txBox="1"/>
      </cdr:nvSpPr>
      <cdr:spPr>
        <a:xfrm xmlns:a="http://schemas.openxmlformats.org/drawingml/2006/main">
          <a:off x="50800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sty-gru 2021r - sturktura wieku</a:t>
          </a:r>
          <a:endParaRPr lang="pl-PL" sz="1300" b="1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177800</xdr:colOff>
      <xdr:row>0</xdr:row>
      <xdr:rowOff>135468</xdr:rowOff>
    </xdr:from>
    <xdr:to>
      <xdr:col>3</xdr:col>
      <xdr:colOff>26458</xdr:colOff>
      <xdr:row>1</xdr:row>
      <xdr:rowOff>292729</xdr:rowOff>
    </xdr:to>
    <xdr:pic>
      <xdr:nvPicPr>
        <xdr:cNvPr id="5646841" name="Obraz 1">
          <a:extLst>
            <a:ext uri="{FF2B5EF4-FFF2-40B4-BE49-F238E27FC236}">
              <a16:creationId xmlns:a16="http://schemas.microsoft.com/office/drawing/2014/main" id="{76B9C3F7-8224-D8E1-20BC-E8E692CB2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775" y="135468"/>
          <a:ext cx="2144183" cy="4906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15875</xdr:colOff>
      <xdr:row>3</xdr:row>
      <xdr:rowOff>65451</xdr:rowOff>
    </xdr:from>
    <xdr:to>
      <xdr:col>15</xdr:col>
      <xdr:colOff>349250</xdr:colOff>
      <xdr:row>16</xdr:row>
      <xdr:rowOff>10437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782AE272-B74B-D7AC-B02F-F466E3FBA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9875" y="811576"/>
          <a:ext cx="7064375" cy="4501111"/>
        </a:xfrm>
        <a:prstGeom prst="rect">
          <a:avLst/>
        </a:prstGeom>
      </xdr:spPr>
    </xdr:pic>
    <xdr:clientData/>
  </xdr:twoCellAnchor>
  <xdr:twoCellAnchor editAs="oneCell">
    <xdr:from>
      <xdr:col>8</xdr:col>
      <xdr:colOff>31750</xdr:colOff>
      <xdr:row>2</xdr:row>
      <xdr:rowOff>63289</xdr:rowOff>
    </xdr:from>
    <xdr:to>
      <xdr:col>16</xdr:col>
      <xdr:colOff>47625</xdr:colOff>
      <xdr:row>16</xdr:row>
      <xdr:rowOff>121562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A05887ED-F919-CA24-8EFF-CC6AAAD18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5750" y="730039"/>
          <a:ext cx="7350125" cy="46937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23133</xdr:colOff>
      <xdr:row>4</xdr:row>
      <xdr:rowOff>155120</xdr:rowOff>
    </xdr:from>
    <xdr:to>
      <xdr:col>16</xdr:col>
      <xdr:colOff>190500</xdr:colOff>
      <xdr:row>17</xdr:row>
      <xdr:rowOff>19050</xdr:rowOff>
    </xdr:to>
    <xdr:graphicFrame macro="">
      <xdr:nvGraphicFramePr>
        <xdr:cNvPr id="6527017" name="Wykres 2">
          <a:extLst>
            <a:ext uri="{FF2B5EF4-FFF2-40B4-BE49-F238E27FC236}">
              <a16:creationId xmlns:a16="http://schemas.microsoft.com/office/drawing/2014/main" id="{99BFAE61-1F9B-F5BE-D6FC-E26BEEA259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136072</xdr:colOff>
      <xdr:row>0</xdr:row>
      <xdr:rowOff>91169</xdr:rowOff>
    </xdr:from>
    <xdr:to>
      <xdr:col>3</xdr:col>
      <xdr:colOff>180976</xdr:colOff>
      <xdr:row>3</xdr:row>
      <xdr:rowOff>31339</xdr:rowOff>
    </xdr:to>
    <xdr:pic>
      <xdr:nvPicPr>
        <xdr:cNvPr id="6527018" name="Obraz 3">
          <a:extLst>
            <a:ext uri="{FF2B5EF4-FFF2-40B4-BE49-F238E27FC236}">
              <a16:creationId xmlns:a16="http://schemas.microsoft.com/office/drawing/2014/main" id="{18E7B059-2861-5931-6DF9-AF4B9BCFF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872" y="91169"/>
          <a:ext cx="1778454" cy="425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0E9A3-E059-4811-B163-5C4EE1080AA2}">
  <sheetPr codeName="Arkusz1">
    <pageSetUpPr autoPageBreaks="0"/>
  </sheetPr>
  <dimension ref="B1:U27"/>
  <sheetViews>
    <sheetView showGridLines="0" tabSelected="1" zoomScale="60" zoomScaleNormal="60" zoomScalePageLayoutView="55" workbookViewId="0"/>
  </sheetViews>
  <sheetFormatPr defaultRowHeight="12.75" x14ac:dyDescent="0.2"/>
  <cols>
    <col min="1" max="1" width="2.7109375" customWidth="1"/>
    <col min="2" max="2" width="16.7109375" customWidth="1"/>
    <col min="3" max="15" width="13.140625" customWidth="1"/>
    <col min="17" max="18" width="9.140625" style="15" customWidth="1"/>
    <col min="19" max="21" width="9.140625" style="14" customWidth="1"/>
  </cols>
  <sheetData>
    <row r="1" spans="2:18" ht="26.25" customHeight="1" x14ac:dyDescent="0.2"/>
    <row r="2" spans="2:18" ht="26.25" customHeight="1" x14ac:dyDescent="0.2">
      <c r="O2" s="9"/>
    </row>
    <row r="3" spans="2:18" ht="12" customHeight="1" x14ac:dyDescent="0.2">
      <c r="O3" s="9"/>
    </row>
    <row r="4" spans="2:18" ht="43.5" customHeight="1" x14ac:dyDescent="0.2">
      <c r="B4" s="58" t="s">
        <v>51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</row>
    <row r="5" spans="2:18" ht="18.75" customHeight="1" x14ac:dyDescent="0.2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2:18" ht="26.25" customHeight="1" thickBot="1" x14ac:dyDescent="0.25">
      <c r="B6" s="22"/>
      <c r="C6" s="22" t="s">
        <v>1</v>
      </c>
      <c r="D6" s="22" t="s">
        <v>2</v>
      </c>
      <c r="E6" s="22" t="s">
        <v>3</v>
      </c>
      <c r="F6" s="22" t="s">
        <v>4</v>
      </c>
      <c r="G6" s="22" t="s">
        <v>5</v>
      </c>
      <c r="H6" s="22" t="s">
        <v>6</v>
      </c>
      <c r="I6" s="22" t="s">
        <v>7</v>
      </c>
      <c r="J6" s="22" t="s">
        <v>8</v>
      </c>
      <c r="K6" s="22" t="s">
        <v>9</v>
      </c>
      <c r="L6" s="22" t="s">
        <v>10</v>
      </c>
      <c r="M6" s="22" t="s">
        <v>11</v>
      </c>
      <c r="N6" s="22" t="s">
        <v>12</v>
      </c>
      <c r="O6" s="22" t="s">
        <v>13</v>
      </c>
      <c r="Q6" s="6"/>
      <c r="R6" s="6"/>
    </row>
    <row r="7" spans="2:18" ht="26.25" customHeight="1" thickBot="1" x14ac:dyDescent="0.25">
      <c r="B7" s="22">
        <v>2024</v>
      </c>
      <c r="C7" s="32">
        <v>66186</v>
      </c>
      <c r="D7" s="33">
        <v>72408</v>
      </c>
      <c r="E7" s="32">
        <v>77918</v>
      </c>
      <c r="F7" s="33">
        <v>79087</v>
      </c>
      <c r="G7" s="32">
        <v>72082</v>
      </c>
      <c r="H7" s="33">
        <v>71814</v>
      </c>
      <c r="I7" s="32">
        <v>79987</v>
      </c>
      <c r="J7" s="33">
        <v>72310</v>
      </c>
      <c r="K7" s="32">
        <v>74241</v>
      </c>
      <c r="L7" s="33">
        <v>84992</v>
      </c>
      <c r="M7" s="32">
        <v>66966</v>
      </c>
      <c r="N7" s="33">
        <v>64519</v>
      </c>
      <c r="O7" s="32">
        <f>SUM(C7:N7)</f>
        <v>882510</v>
      </c>
      <c r="Q7" s="7"/>
      <c r="R7" s="7"/>
    </row>
    <row r="8" spans="2:18" ht="26.25" customHeight="1" thickBot="1" x14ac:dyDescent="0.25">
      <c r="B8" s="22">
        <v>2025</v>
      </c>
      <c r="C8" s="34">
        <v>69287</v>
      </c>
      <c r="D8" s="35">
        <v>69649</v>
      </c>
      <c r="E8" s="34">
        <v>77652</v>
      </c>
      <c r="F8" s="35">
        <v>79122</v>
      </c>
      <c r="G8" s="34">
        <v>72653</v>
      </c>
      <c r="H8" s="35">
        <v>69240</v>
      </c>
      <c r="I8" s="34">
        <v>78331</v>
      </c>
      <c r="J8" s="35">
        <v>66914</v>
      </c>
      <c r="K8" s="34">
        <v>73773</v>
      </c>
      <c r="L8" s="35">
        <v>77057</v>
      </c>
      <c r="M8" s="34">
        <v>59809</v>
      </c>
      <c r="N8" s="35">
        <v>64074</v>
      </c>
      <c r="O8" s="34">
        <f>SUM(C8:N8)</f>
        <v>857561</v>
      </c>
      <c r="Q8" s="7"/>
      <c r="R8" s="7"/>
    </row>
    <row r="9" spans="2:18" ht="26.25" customHeight="1" thickBot="1" x14ac:dyDescent="0.25">
      <c r="B9" s="22" t="s">
        <v>16</v>
      </c>
      <c r="C9" s="36">
        <f>+C8/C7-1</f>
        <v>4.6852808751095321E-2</v>
      </c>
      <c r="D9" s="37">
        <f>IF(D8="","",+D8/D7-1)</f>
        <v>-3.8103524472434036E-2</v>
      </c>
      <c r="E9" s="38">
        <f t="shared" ref="E9:N9" si="0">IF(E8="","",+E8/E7-1)</f>
        <v>-3.4138453245720068E-3</v>
      </c>
      <c r="F9" s="39">
        <f t="shared" si="0"/>
        <v>4.4255060882325559E-4</v>
      </c>
      <c r="G9" s="36">
        <f>IF(G8="","",+G8/G7-1)</f>
        <v>7.92153380871774E-3</v>
      </c>
      <c r="H9" s="37">
        <f t="shared" si="0"/>
        <v>-3.5842593366195996E-2</v>
      </c>
      <c r="I9" s="38">
        <f t="shared" si="0"/>
        <v>-2.0703364296698168E-2</v>
      </c>
      <c r="J9" s="37">
        <f t="shared" si="0"/>
        <v>-7.4623150324989673E-2</v>
      </c>
      <c r="K9" s="38">
        <f t="shared" si="0"/>
        <v>-6.3037943993211609E-3</v>
      </c>
      <c r="L9" s="38">
        <f t="shared" si="0"/>
        <v>-9.3361728162650648E-2</v>
      </c>
      <c r="M9" s="38">
        <f t="shared" si="0"/>
        <v>-0.10687513066332166</v>
      </c>
      <c r="N9" s="38">
        <f t="shared" si="0"/>
        <v>-6.8971930749082144E-3</v>
      </c>
      <c r="O9" s="38">
        <f ca="1">+O8/SUM(OFFSET(C7,0,0,,COUNTA(C8:N8)))-1</f>
        <v>-2.8270501184122554E-2</v>
      </c>
    </row>
    <row r="10" spans="2:18" ht="26.25" customHeight="1" x14ac:dyDescent="0.2">
      <c r="D10" s="13"/>
      <c r="P10" s="13"/>
    </row>
    <row r="11" spans="2:18" ht="26.25" customHeight="1" x14ac:dyDescent="0.2">
      <c r="K11" s="59" t="s">
        <v>57</v>
      </c>
      <c r="L11" s="59"/>
      <c r="M11" s="59"/>
      <c r="O11" s="15"/>
    </row>
    <row r="12" spans="2:18" ht="30.75" customHeight="1" thickBot="1" x14ac:dyDescent="0.25">
      <c r="K12" s="41" t="s">
        <v>14</v>
      </c>
      <c r="L12" s="41" t="s">
        <v>50</v>
      </c>
      <c r="M12" s="41" t="s">
        <v>15</v>
      </c>
      <c r="O12" s="15"/>
    </row>
    <row r="13" spans="2:18" ht="26.25" customHeight="1" thickBot="1" x14ac:dyDescent="0.25">
      <c r="K13" s="25" t="s">
        <v>17</v>
      </c>
      <c r="L13" s="33">
        <v>93738</v>
      </c>
      <c r="M13" s="56">
        <v>0.10930780353561267</v>
      </c>
      <c r="O13" s="15"/>
    </row>
    <row r="14" spans="2:18" ht="26.25" customHeight="1" thickBot="1" x14ac:dyDescent="0.25">
      <c r="K14" s="25" t="s">
        <v>53</v>
      </c>
      <c r="L14" s="35">
        <v>301192</v>
      </c>
      <c r="M14" s="57">
        <v>0.35121973972666637</v>
      </c>
      <c r="O14" s="15"/>
    </row>
    <row r="15" spans="2:18" ht="26.25" customHeight="1" thickBot="1" x14ac:dyDescent="0.25">
      <c r="K15" s="25" t="s">
        <v>18</v>
      </c>
      <c r="L15" s="33">
        <v>462630</v>
      </c>
      <c r="M15" s="56">
        <v>0.53947245673772093</v>
      </c>
      <c r="O15" s="15"/>
    </row>
    <row r="16" spans="2:18" ht="26.25" customHeight="1" thickBot="1" x14ac:dyDescent="0.25">
      <c r="K16" s="25" t="s">
        <v>0</v>
      </c>
      <c r="L16" s="35">
        <f>L15+L14+L13</f>
        <v>857560</v>
      </c>
      <c r="M16" s="40">
        <v>1</v>
      </c>
      <c r="O16" s="15"/>
    </row>
    <row r="17" spans="2:15" ht="26.25" customHeight="1" x14ac:dyDescent="0.2">
      <c r="O17" s="15"/>
    </row>
    <row r="18" spans="2:15" ht="26.25" customHeight="1" x14ac:dyDescent="0.2">
      <c r="O18" s="15"/>
    </row>
    <row r="19" spans="2:15" ht="26.25" customHeight="1" x14ac:dyDescent="0.2">
      <c r="O19" s="15"/>
    </row>
    <row r="20" spans="2:15" ht="26.25" customHeight="1" x14ac:dyDescent="0.2">
      <c r="O20" s="15"/>
    </row>
    <row r="21" spans="2:15" ht="26.25" customHeight="1" x14ac:dyDescent="0.2">
      <c r="O21" s="15"/>
    </row>
    <row r="22" spans="2:15" ht="26.25" customHeight="1" x14ac:dyDescent="0.2">
      <c r="O22" s="15"/>
    </row>
    <row r="23" spans="2:15" ht="26.25" customHeight="1" x14ac:dyDescent="0.2">
      <c r="O23" s="15"/>
    </row>
    <row r="24" spans="2:15" ht="26.25" customHeight="1" x14ac:dyDescent="0.2">
      <c r="O24" s="15"/>
    </row>
    <row r="25" spans="2:15" ht="26.25" customHeight="1" x14ac:dyDescent="0.2">
      <c r="O25" s="15"/>
    </row>
    <row r="26" spans="2:15" ht="26.25" customHeight="1" x14ac:dyDescent="0.2">
      <c r="K26" s="1"/>
      <c r="L26" s="1"/>
      <c r="M26" s="1"/>
      <c r="N26" s="1"/>
      <c r="O26" s="16"/>
    </row>
    <row r="27" spans="2:15" x14ac:dyDescent="0.2">
      <c r="B27" t="s">
        <v>28</v>
      </c>
    </row>
  </sheetData>
  <mergeCells count="2">
    <mergeCell ref="B4:O4"/>
    <mergeCell ref="K11:M11"/>
  </mergeCells>
  <phoneticPr fontId="0" type="noConversion"/>
  <printOptions horizontalCentered="1" verticalCentered="1"/>
  <pageMargins left="0.70866141732283472" right="0.70866141732283472" top="0" bottom="1.5354330708661419" header="0" footer="0.31496062992125984"/>
  <pageSetup paperSize="9" scale="61" orientation="landscape" r:id="rId1"/>
  <headerFooter scaleWithDoc="0" alignWithMargins="0"/>
  <colBreaks count="1" manualBreakCount="1">
    <brk id="15" max="2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E2CA7-EAA6-4345-8E77-6BE622DA40E1}">
  <sheetPr codeName="Arkusz2">
    <pageSetUpPr autoPageBreaks="0" fitToPage="1"/>
  </sheetPr>
  <dimension ref="B1:S31"/>
  <sheetViews>
    <sheetView showGridLines="0" zoomScale="60" zoomScaleNormal="60" zoomScalePageLayoutView="55" workbookViewId="0"/>
  </sheetViews>
  <sheetFormatPr defaultRowHeight="12.75" x14ac:dyDescent="0.2"/>
  <cols>
    <col min="1" max="1" width="2.7109375" customWidth="1"/>
    <col min="2" max="2" width="22.140625" customWidth="1"/>
    <col min="3" max="8" width="12.28515625" customWidth="1"/>
    <col min="9" max="9" width="5.85546875" customWidth="1"/>
    <col min="10" max="14" width="15.140625" customWidth="1"/>
    <col min="15" max="15" width="18.7109375" customWidth="1"/>
  </cols>
  <sheetData>
    <row r="1" spans="2:19" ht="26.25" customHeight="1" x14ac:dyDescent="0.2"/>
    <row r="2" spans="2:19" ht="26.25" customHeight="1" x14ac:dyDescent="0.2"/>
    <row r="3" spans="2:19" ht="6.75" customHeight="1" x14ac:dyDescent="0.2"/>
    <row r="4" spans="2:19" s="2" customFormat="1" ht="43.5" customHeight="1" x14ac:dyDescent="0.2">
      <c r="B4" s="59" t="s">
        <v>27</v>
      </c>
      <c r="C4" s="59"/>
      <c r="D4" s="59"/>
      <c r="E4" s="59"/>
      <c r="F4" s="59"/>
      <c r="G4" s="59"/>
      <c r="H4" s="59"/>
      <c r="I4" s="17"/>
      <c r="J4" s="17"/>
      <c r="K4" s="17"/>
      <c r="L4" s="17"/>
      <c r="M4" s="17"/>
      <c r="N4" s="17"/>
      <c r="O4" s="17"/>
      <c r="P4" s="17"/>
      <c r="Q4" s="17"/>
    </row>
    <row r="5" spans="2:19" s="2" customFormat="1" ht="26.25" customHeight="1" x14ac:dyDescent="0.2">
      <c r="B5" s="60" t="s">
        <v>49</v>
      </c>
      <c r="C5" s="62" t="s">
        <v>54</v>
      </c>
      <c r="D5" s="63"/>
      <c r="E5" s="62" t="s">
        <v>55</v>
      </c>
      <c r="F5" s="63"/>
      <c r="G5" s="60" t="s">
        <v>32</v>
      </c>
      <c r="H5" s="64" t="s">
        <v>30</v>
      </c>
      <c r="M5" s="4"/>
      <c r="N5" s="4"/>
    </row>
    <row r="6" spans="2:19" s="2" customFormat="1" ht="26.25" customHeight="1" thickBot="1" x14ac:dyDescent="0.25">
      <c r="B6" s="61"/>
      <c r="C6" s="25" t="s">
        <v>31</v>
      </c>
      <c r="D6" s="25" t="s">
        <v>21</v>
      </c>
      <c r="E6" s="25" t="s">
        <v>31</v>
      </c>
      <c r="F6" s="25" t="s">
        <v>21</v>
      </c>
      <c r="G6" s="61"/>
      <c r="H6" s="62"/>
      <c r="M6" s="4"/>
      <c r="N6" s="4"/>
    </row>
    <row r="7" spans="2:19" ht="26.25" customHeight="1" thickBot="1" x14ac:dyDescent="0.25">
      <c r="B7" s="42" t="s">
        <v>19</v>
      </c>
      <c r="C7" s="45" t="s">
        <v>58</v>
      </c>
      <c r="D7" s="47">
        <v>0.53677288787056743</v>
      </c>
      <c r="E7" s="45" t="s">
        <v>59</v>
      </c>
      <c r="F7" s="47">
        <v>0.54862983348103922</v>
      </c>
      <c r="G7" s="49">
        <v>-6.7933147702875507E-3</v>
      </c>
      <c r="H7" s="51" t="str">
        <f>TEXT(ROUND((F7-D7)*100,1),"+0,0;-0,0") &amp; " pp"</f>
        <v>+1,2 pp</v>
      </c>
      <c r="I7" s="3"/>
      <c r="J7" s="3"/>
      <c r="K7" s="3"/>
      <c r="L7" s="3"/>
      <c r="M7" s="5"/>
      <c r="N7" s="3"/>
    </row>
    <row r="8" spans="2:19" ht="26.25" customHeight="1" thickBot="1" x14ac:dyDescent="0.25">
      <c r="B8" s="42" t="s">
        <v>20</v>
      </c>
      <c r="C8" s="46" t="s">
        <v>60</v>
      </c>
      <c r="D8" s="48">
        <v>0.39828305559899285</v>
      </c>
      <c r="E8" s="46" t="s">
        <v>61</v>
      </c>
      <c r="F8" s="48">
        <v>0.3712521572834554</v>
      </c>
      <c r="G8" s="50">
        <v>-9.4209124739675243E-2</v>
      </c>
      <c r="H8" s="52" t="str">
        <f>TEXT(ROUND((F8-D8)*100,1),"+0,0;-0,0") &amp; " pp"</f>
        <v>-2,7 pp</v>
      </c>
      <c r="J8" s="10"/>
      <c r="M8" s="10"/>
      <c r="S8" s="12"/>
    </row>
    <row r="9" spans="2:19" ht="26.25" customHeight="1" thickBot="1" x14ac:dyDescent="0.25">
      <c r="B9" s="42" t="s">
        <v>33</v>
      </c>
      <c r="C9" s="45" t="s">
        <v>62</v>
      </c>
      <c r="D9" s="47">
        <v>6.4944056530439775E-2</v>
      </c>
      <c r="E9" s="45" t="s">
        <v>63</v>
      </c>
      <c r="F9" s="47">
        <v>8.0118009235505383E-2</v>
      </c>
      <c r="G9" s="49">
        <v>0.19878561582886944</v>
      </c>
      <c r="H9" s="51" t="str">
        <f>TEXT(ROUND((F9-D9)*100,1),"+0,0;-0,0") &amp; " pp"</f>
        <v>+1,5 pp</v>
      </c>
      <c r="J9" s="10"/>
      <c r="M9" s="10"/>
    </row>
    <row r="10" spans="2:19" ht="26.25" customHeight="1" thickBot="1" x14ac:dyDescent="0.25">
      <c r="B10" s="43" t="s">
        <v>23</v>
      </c>
      <c r="C10" s="46"/>
      <c r="D10" s="48"/>
      <c r="E10" s="46"/>
      <c r="F10" s="48"/>
      <c r="G10" s="50"/>
      <c r="H10" s="53"/>
      <c r="J10" s="10"/>
      <c r="M10" s="10"/>
    </row>
    <row r="11" spans="2:19" ht="26.25" customHeight="1" thickBot="1" x14ac:dyDescent="0.25">
      <c r="B11" s="44" t="s">
        <v>24</v>
      </c>
      <c r="C11" s="54">
        <v>5.423</v>
      </c>
      <c r="D11" s="47">
        <v>6.1450564193913189E-3</v>
      </c>
      <c r="E11" s="54">
        <v>6.4749999999999996</v>
      </c>
      <c r="F11" s="47">
        <v>7.5504920938476612E-3</v>
      </c>
      <c r="G11" s="49">
        <v>0.19398856721371938</v>
      </c>
      <c r="H11" s="51" t="str">
        <f t="shared" ref="H11:H16" si="0">TEXT(ROUND((F11-D11)*100,1),"+0,0;-0,0") &amp; " pp"</f>
        <v>+0,1 pp</v>
      </c>
      <c r="J11" s="10"/>
      <c r="M11" s="10"/>
    </row>
    <row r="12" spans="2:19" ht="26.25" customHeight="1" thickBot="1" x14ac:dyDescent="0.25">
      <c r="B12" s="44" t="s">
        <v>25</v>
      </c>
      <c r="C12" s="55">
        <v>34.420999999999999</v>
      </c>
      <c r="D12" s="48">
        <v>3.9004054400123285E-2</v>
      </c>
      <c r="E12" s="55">
        <v>41.009</v>
      </c>
      <c r="F12" s="48">
        <v>4.7820560660478566E-2</v>
      </c>
      <c r="G12" s="50">
        <v>0.1913947880654252</v>
      </c>
      <c r="H12" s="53" t="str">
        <f t="shared" si="0"/>
        <v>+0,9 pp</v>
      </c>
      <c r="J12" s="10"/>
      <c r="M12" s="10"/>
    </row>
    <row r="13" spans="2:19" ht="26.25" customHeight="1" thickBot="1" x14ac:dyDescent="0.25">
      <c r="B13" s="44" t="s">
        <v>26</v>
      </c>
      <c r="C13" s="54">
        <v>7.181</v>
      </c>
      <c r="D13" s="47">
        <v>8.1371289226717797E-3</v>
      </c>
      <c r="E13" s="54">
        <v>11.743</v>
      </c>
      <c r="F13" s="47">
        <v>1.3693502495452214E-2</v>
      </c>
      <c r="G13" s="49">
        <v>0.63528756440607159</v>
      </c>
      <c r="H13" s="51" t="str">
        <f t="shared" si="0"/>
        <v>+0,6 pp</v>
      </c>
    </row>
    <row r="14" spans="2:19" ht="26.25" customHeight="1" thickBot="1" x14ac:dyDescent="0.25">
      <c r="B14" s="44" t="s">
        <v>22</v>
      </c>
      <c r="C14" s="55">
        <v>9.6989999999999998</v>
      </c>
      <c r="D14" s="48">
        <v>1.0990393179361313E-2</v>
      </c>
      <c r="E14" s="55">
        <v>8.6170000000000009</v>
      </c>
      <c r="F14" s="48">
        <v>1.0048276505434023E-2</v>
      </c>
      <c r="G14" s="50">
        <v>-0.11155789256624393</v>
      </c>
      <c r="H14" s="52" t="str">
        <f>TEXT(ROUND((F14-D14)*100,1),"+0,0;-0,0") &amp; " pp"</f>
        <v>-0,1 pp</v>
      </c>
    </row>
    <row r="15" spans="2:19" ht="26.25" customHeight="1" thickBot="1" x14ac:dyDescent="0.25">
      <c r="B15" s="44" t="s">
        <v>29</v>
      </c>
      <c r="C15" s="54">
        <v>0.28800000000000003</v>
      </c>
      <c r="D15" s="47">
        <v>3.2634634866028026E-4</v>
      </c>
      <c r="E15" s="54">
        <v>0.31</v>
      </c>
      <c r="F15" s="47">
        <v>3.6149074117262936E-4</v>
      </c>
      <c r="G15" s="49">
        <v>7.638888888888884E-2</v>
      </c>
      <c r="H15" s="51" t="str">
        <f t="shared" si="0"/>
        <v>+0,0 pp</v>
      </c>
    </row>
    <row r="16" spans="2:19" ht="26.25" customHeight="1" thickBot="1" x14ac:dyDescent="0.25">
      <c r="B16" s="44" t="s">
        <v>34</v>
      </c>
      <c r="C16" s="55">
        <v>0.30099999999999999</v>
      </c>
      <c r="D16" s="48">
        <v>3.4107726023169249E-4</v>
      </c>
      <c r="E16" s="55">
        <v>0.55200000000000005</v>
      </c>
      <c r="F16" s="48">
        <v>6.4368673912029717E-4</v>
      </c>
      <c r="G16" s="50">
        <v>0.83388704318936879</v>
      </c>
      <c r="H16" s="53" t="str">
        <f t="shared" si="0"/>
        <v>+0,0 pp</v>
      </c>
    </row>
    <row r="17" spans="2:11" ht="26.25" customHeight="1" x14ac:dyDescent="0.2"/>
    <row r="18" spans="2:11" ht="26.25" customHeight="1" x14ac:dyDescent="0.2"/>
    <row r="19" spans="2:11" ht="26.25" customHeight="1" x14ac:dyDescent="0.2"/>
    <row r="20" spans="2:11" ht="26.25" customHeight="1" x14ac:dyDescent="0.2"/>
    <row r="22" spans="2:11" x14ac:dyDescent="0.2">
      <c r="K22" s="18"/>
    </row>
    <row r="31" spans="2:11" ht="18" x14ac:dyDescent="0.2">
      <c r="B31" s="8"/>
      <c r="C31" s="1"/>
      <c r="D31" s="1"/>
    </row>
  </sheetData>
  <mergeCells count="6">
    <mergeCell ref="B4:H4"/>
    <mergeCell ref="B5:B6"/>
    <mergeCell ref="C5:D5"/>
    <mergeCell ref="E5:F5"/>
    <mergeCell ref="G5:G6"/>
    <mergeCell ref="H5:H6"/>
  </mergeCells>
  <conditionalFormatting sqref="G7:G16">
    <cfRule type="cellIs" dxfId="1" priority="1" operator="lessThan">
      <formula>0</formula>
    </cfRule>
  </conditionalFormatting>
  <printOptions horizontalCentered="1" verticalCentered="1"/>
  <pageMargins left="0.43307086614173229" right="0.23622047244094491" top="0" bottom="1.9291338582677167" header="0" footer="0.31496062992125984"/>
  <pageSetup paperSize="9" scale="64" orientation="landscape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E1BD2-7DEF-452C-B4A1-0C58FE885963}">
  <sheetPr>
    <pageSetUpPr fitToPage="1"/>
  </sheetPr>
  <dimension ref="B6:I35"/>
  <sheetViews>
    <sheetView showGridLines="0" zoomScale="70" zoomScaleNormal="70" zoomScaleSheetLayoutView="70" workbookViewId="0"/>
  </sheetViews>
  <sheetFormatPr defaultRowHeight="12.75" x14ac:dyDescent="0.2"/>
  <cols>
    <col min="1" max="1" width="4.5703125" customWidth="1"/>
    <col min="2" max="2" width="5.28515625" customWidth="1"/>
    <col min="3" max="6" width="20.7109375" customWidth="1"/>
    <col min="7" max="7" width="3.42578125" customWidth="1"/>
    <col min="17" max="17" width="4.140625" customWidth="1"/>
    <col min="18" max="18" width="6.85546875" customWidth="1"/>
  </cols>
  <sheetData>
    <row r="6" spans="2:8" ht="33.75" customHeight="1" x14ac:dyDescent="0.2">
      <c r="B6" s="65" t="s">
        <v>35</v>
      </c>
      <c r="C6" s="65"/>
      <c r="D6" s="65"/>
      <c r="E6" s="65"/>
      <c r="F6" s="65"/>
      <c r="G6" s="19"/>
      <c r="H6" s="19"/>
    </row>
    <row r="7" spans="2:8" ht="30" customHeight="1" thickBot="1" x14ac:dyDescent="0.25">
      <c r="B7" s="25" t="s">
        <v>36</v>
      </c>
      <c r="C7" s="25" t="s">
        <v>37</v>
      </c>
      <c r="D7" s="25" t="s">
        <v>54</v>
      </c>
      <c r="E7" s="25" t="s">
        <v>55</v>
      </c>
      <c r="F7" s="25" t="s">
        <v>38</v>
      </c>
      <c r="G7" s="20"/>
    </row>
    <row r="8" spans="2:8" ht="30" customHeight="1" thickBot="1" x14ac:dyDescent="0.25">
      <c r="B8" s="25">
        <v>1</v>
      </c>
      <c r="C8" s="26" t="s">
        <v>39</v>
      </c>
      <c r="D8" s="23">
        <v>86948</v>
      </c>
      <c r="E8" s="23">
        <v>80968</v>
      </c>
      <c r="F8" s="27">
        <f t="shared" ref="F8:F17" si="0">E8/D8-1</f>
        <v>-6.877674012053181E-2</v>
      </c>
    </row>
    <row r="9" spans="2:8" ht="30" customHeight="1" thickBot="1" x14ac:dyDescent="0.25">
      <c r="B9" s="25">
        <v>2</v>
      </c>
      <c r="C9" s="28" t="s">
        <v>40</v>
      </c>
      <c r="D9" s="24">
        <v>83123</v>
      </c>
      <c r="E9" s="24">
        <v>79394</v>
      </c>
      <c r="F9" s="29">
        <f t="shared" si="0"/>
        <v>-4.4861229743873521E-2</v>
      </c>
    </row>
    <row r="10" spans="2:8" ht="30" customHeight="1" thickBot="1" x14ac:dyDescent="0.25">
      <c r="B10" s="25">
        <v>3</v>
      </c>
      <c r="C10" s="26" t="s">
        <v>41</v>
      </c>
      <c r="D10" s="23">
        <v>79170</v>
      </c>
      <c r="E10" s="23">
        <v>74435</v>
      </c>
      <c r="F10" s="27">
        <f t="shared" si="0"/>
        <v>-5.9808008083870101E-2</v>
      </c>
    </row>
    <row r="11" spans="2:8" ht="30" customHeight="1" thickBot="1" x14ac:dyDescent="0.25">
      <c r="B11" s="25">
        <v>4</v>
      </c>
      <c r="C11" s="28" t="s">
        <v>42</v>
      </c>
      <c r="D11" s="24">
        <v>71679</v>
      </c>
      <c r="E11" s="24">
        <v>64546</v>
      </c>
      <c r="F11" s="29">
        <f t="shared" si="0"/>
        <v>-9.9513107046694249E-2</v>
      </c>
    </row>
    <row r="12" spans="2:8" ht="30" customHeight="1" thickBot="1" x14ac:dyDescent="0.25">
      <c r="B12" s="25">
        <v>5</v>
      </c>
      <c r="C12" s="26" t="s">
        <v>43</v>
      </c>
      <c r="D12" s="23">
        <v>56707</v>
      </c>
      <c r="E12" s="23">
        <v>54311</v>
      </c>
      <c r="F12" s="27">
        <f t="shared" si="0"/>
        <v>-4.2252279260056036E-2</v>
      </c>
    </row>
    <row r="13" spans="2:8" ht="30" customHeight="1" thickBot="1" x14ac:dyDescent="0.25">
      <c r="B13" s="25">
        <v>6</v>
      </c>
      <c r="C13" s="28" t="s">
        <v>44</v>
      </c>
      <c r="D13" s="24">
        <v>42597</v>
      </c>
      <c r="E13" s="24">
        <v>44980</v>
      </c>
      <c r="F13" s="29">
        <f t="shared" si="0"/>
        <v>5.5942906777472601E-2</v>
      </c>
    </row>
    <row r="14" spans="2:8" ht="30" customHeight="1" thickBot="1" x14ac:dyDescent="0.25">
      <c r="B14" s="25">
        <v>7</v>
      </c>
      <c r="C14" s="26" t="s">
        <v>46</v>
      </c>
      <c r="D14" s="23">
        <v>40574</v>
      </c>
      <c r="E14" s="23">
        <v>41835</v>
      </c>
      <c r="F14" s="27">
        <f t="shared" si="0"/>
        <v>3.1079016118696678E-2</v>
      </c>
    </row>
    <row r="15" spans="2:8" ht="30" customHeight="1" thickBot="1" x14ac:dyDescent="0.25">
      <c r="B15" s="25">
        <v>8</v>
      </c>
      <c r="C15" s="28" t="s">
        <v>47</v>
      </c>
      <c r="D15" s="24">
        <v>38703</v>
      </c>
      <c r="E15" s="24">
        <v>40417</v>
      </c>
      <c r="F15" s="29">
        <f t="shared" si="0"/>
        <v>4.4285972663617779E-2</v>
      </c>
    </row>
    <row r="16" spans="2:8" ht="30" customHeight="1" thickBot="1" x14ac:dyDescent="0.25">
      <c r="B16" s="25">
        <v>9</v>
      </c>
      <c r="C16" s="26" t="s">
        <v>45</v>
      </c>
      <c r="D16" s="23">
        <v>40514</v>
      </c>
      <c r="E16" s="23">
        <v>36987</v>
      </c>
      <c r="F16" s="27">
        <f t="shared" si="0"/>
        <v>-8.7056326208224344E-2</v>
      </c>
    </row>
    <row r="17" spans="2:9" ht="30" customHeight="1" thickBot="1" x14ac:dyDescent="0.25">
      <c r="B17" s="25">
        <v>10</v>
      </c>
      <c r="C17" s="28" t="s">
        <v>56</v>
      </c>
      <c r="D17" s="24">
        <v>32408</v>
      </c>
      <c r="E17" s="24">
        <v>31484</v>
      </c>
      <c r="F17" s="29">
        <f t="shared" si="0"/>
        <v>-2.8511478647247568E-2</v>
      </c>
    </row>
    <row r="18" spans="2:9" x14ac:dyDescent="0.2">
      <c r="B18" s="30" t="s">
        <v>48</v>
      </c>
    </row>
    <row r="19" spans="2:9" x14ac:dyDescent="0.2">
      <c r="B19" s="31" t="s">
        <v>52</v>
      </c>
      <c r="I19" s="21"/>
    </row>
    <row r="20" spans="2:9" x14ac:dyDescent="0.2">
      <c r="I20" s="21"/>
    </row>
    <row r="21" spans="2:9" ht="24" customHeight="1" x14ac:dyDescent="0.2">
      <c r="I21" s="21"/>
    </row>
    <row r="22" spans="2:9" ht="24" customHeight="1" x14ac:dyDescent="0.2">
      <c r="I22" s="21"/>
    </row>
    <row r="23" spans="2:9" ht="24" customHeight="1" x14ac:dyDescent="0.2">
      <c r="I23" s="21"/>
    </row>
    <row r="24" spans="2:9" ht="24" customHeight="1" x14ac:dyDescent="0.2">
      <c r="I24" s="21"/>
    </row>
    <row r="25" spans="2:9" ht="24" customHeight="1" x14ac:dyDescent="0.2">
      <c r="I25" s="21"/>
    </row>
    <row r="26" spans="2:9" ht="24" customHeight="1" x14ac:dyDescent="0.2">
      <c r="I26" s="21"/>
    </row>
    <row r="27" spans="2:9" ht="24" customHeight="1" x14ac:dyDescent="0.2">
      <c r="I27" s="21"/>
    </row>
    <row r="28" spans="2:9" ht="24" customHeight="1" x14ac:dyDescent="0.2">
      <c r="I28" s="21"/>
    </row>
    <row r="29" spans="2:9" ht="24" customHeight="1" x14ac:dyDescent="0.2">
      <c r="I29" s="21"/>
    </row>
    <row r="30" spans="2:9" ht="24" customHeight="1" x14ac:dyDescent="0.2"/>
    <row r="31" spans="2:9" ht="24" customHeight="1" x14ac:dyDescent="0.2"/>
    <row r="32" spans="2:9" ht="24" customHeight="1" x14ac:dyDescent="0.2"/>
    <row r="33" ht="24" customHeight="1" x14ac:dyDescent="0.2"/>
    <row r="34" ht="24" customHeight="1" x14ac:dyDescent="0.2"/>
    <row r="35" ht="24" customHeight="1" x14ac:dyDescent="0.2"/>
  </sheetData>
  <mergeCells count="1">
    <mergeCell ref="B6:F6"/>
  </mergeCells>
  <conditionalFormatting sqref="F8:F17">
    <cfRule type="cellIs" dxfId="0" priority="1" operator="lessThan">
      <formula>0</formula>
    </cfRule>
  </conditionalFormatting>
  <pageMargins left="0.7" right="0.7" top="0.75" bottom="0.75" header="0.3" footer="0.3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1 - liczebnosc_wiek</vt:lpstr>
      <vt:lpstr>2 - EURO_rodzaj_paliwa</vt:lpstr>
      <vt:lpstr>3 - TOP_marki</vt:lpstr>
      <vt:lpstr>'1 - liczebnosc_wiek'!Obszar_wydruku</vt:lpstr>
      <vt:lpstr>'2 - EURO_rodzaj_paliwa'!Obszar_wydruku</vt:lpstr>
      <vt:lpstr>'3 - TOP_marki'!Obszar_wydruku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Paweł Orzechowski</cp:lastModifiedBy>
  <cp:lastPrinted>2025-05-08T12:59:40Z</cp:lastPrinted>
  <dcterms:created xsi:type="dcterms:W3CDTF">1997-02-26T13:46:56Z</dcterms:created>
  <dcterms:modified xsi:type="dcterms:W3CDTF">2026-01-09T13:41:26Z</dcterms:modified>
</cp:coreProperties>
</file>